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rje.ellermaa\OneDrive - Kuressaare AMETIKOOL\Documents\Projektid\Erasmus+\Erasmus2015\EQVET\CONSTR\EQVET_R1_Mason\"/>
    </mc:Choice>
  </mc:AlternateContent>
  <bookViews>
    <workbookView xWindow="0" yWindow="0" windowWidth="19200" windowHeight="11460" activeTab="2"/>
  </bookViews>
  <sheets>
    <sheet name="Summary" sheetId="2" r:id="rId1"/>
    <sheet name="Concrete block" sheetId="1" r:id="rId2"/>
    <sheet name="Lightweight block" sheetId="3" r:id="rId3"/>
    <sheet name="Brick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C9" i="4"/>
  <c r="C12" i="4" s="1"/>
  <c r="C13" i="3"/>
  <c r="C9" i="3"/>
  <c r="C12" i="3" s="1"/>
  <c r="C14" i="3" s="1"/>
  <c r="C17" i="3" s="1"/>
  <c r="C18" i="1"/>
  <c r="C15" i="1"/>
  <c r="C14" i="1"/>
  <c r="C9" i="1"/>
  <c r="C10" i="1"/>
  <c r="D9" i="2" l="1"/>
  <c r="C18" i="3"/>
  <c r="E9" i="2" s="1"/>
  <c r="C13" i="1"/>
  <c r="C16" i="1" s="1"/>
  <c r="C19" i="1" s="1"/>
  <c r="C14" i="4"/>
  <c r="C17" i="4" s="1"/>
  <c r="D11" i="2" l="1"/>
  <c r="C18" i="4"/>
  <c r="D7" i="2"/>
  <c r="C20" i="1"/>
  <c r="E7" i="2" s="1"/>
  <c r="C26" i="1"/>
  <c r="E6" i="2" s="1"/>
  <c r="E11" i="2"/>
  <c r="C24" i="4"/>
  <c r="E10" i="2" s="1"/>
  <c r="C24" i="3"/>
  <c r="E8" i="2" s="1"/>
</calcChain>
</file>

<file path=xl/sharedStrings.xml><?xml version="1.0" encoding="utf-8"?>
<sst xmlns="http://schemas.openxmlformats.org/spreadsheetml/2006/main" count="117" uniqueCount="62">
  <si>
    <r>
      <t>m</t>
    </r>
    <r>
      <rPr>
        <sz val="11"/>
        <color theme="1"/>
        <rFont val="Calibri"/>
        <family val="2"/>
        <charset val="186"/>
      </rPr>
      <t>²</t>
    </r>
  </si>
  <si>
    <t>jm</t>
  </si>
  <si>
    <t>m</t>
  </si>
  <si>
    <t>tk</t>
  </si>
  <si>
    <t>No of task</t>
  </si>
  <si>
    <t>Dimension of material in mm</t>
  </si>
  <si>
    <t>Description of material</t>
  </si>
  <si>
    <t>Needed amount (exactly according to drawings)</t>
  </si>
  <si>
    <t>Amount  to purchase</t>
  </si>
  <si>
    <t>Unit</t>
  </si>
  <si>
    <t>kg</t>
  </si>
  <si>
    <t>Complex exercise 1: Summary calculation of material according to the sequence of Tasks</t>
  </si>
  <si>
    <t>Mortar for concrete block</t>
  </si>
  <si>
    <t>Mortar for lightweight block</t>
  </si>
  <si>
    <t>Mortar for brick</t>
  </si>
  <si>
    <t>390*140*190(L*W*H)</t>
  </si>
  <si>
    <t>490*150*185(L*W*H)</t>
  </si>
  <si>
    <t>250*85*65(L*W*H)</t>
  </si>
  <si>
    <t>Concrete block 140mm; manufacturer Columbia-Kivi AS; http://www.columbia-kivi.ee/tooted/oonesplokid/140-oonesplokk</t>
  </si>
  <si>
    <t>Lightweight block 150mm; manufacturer Saint-Gobain Ehitustooted AS; http://www.weber.ee/fibo-plokitooted-ja-korsten/tooted/tapp-liitega-plokid/tapp-liitega-fibo-vaheseinte-plokk.html</t>
  </si>
  <si>
    <t>Ceramic brick(Terca keraamiline tellis, punane sile, Aseri); manufacturer Wieneberger AS; http://wienerberger.ee/tootekataloog/terca-keraamiline-tellis-punane-sile-aseri?wb_condition=false</t>
  </si>
  <si>
    <t>Columbia block measurements:</t>
  </si>
  <si>
    <t>Length</t>
  </si>
  <si>
    <t>Width</t>
  </si>
  <si>
    <t>Height</t>
  </si>
  <si>
    <t>Length of outside walls:</t>
  </si>
  <si>
    <t xml:space="preserve">Length of inside walls: </t>
  </si>
  <si>
    <t xml:space="preserve">Height of the wall: </t>
  </si>
  <si>
    <t xml:space="preserve">Area of walls: </t>
  </si>
  <si>
    <t xml:space="preserve">Area of doors: </t>
  </si>
  <si>
    <t>Area of openings:</t>
  </si>
  <si>
    <t>Total:</t>
  </si>
  <si>
    <t>The area of 1 block:</t>
  </si>
  <si>
    <t>4 pcs</t>
  </si>
  <si>
    <t>pcs</t>
  </si>
  <si>
    <t xml:space="preserve">(the exact amount according to drawings) </t>
  </si>
  <si>
    <t>(the exact amount + 3%)</t>
  </si>
  <si>
    <t xml:space="preserve">Calculation for mortar </t>
  </si>
  <si>
    <t>Calculation for the amount of Columbia blocks</t>
  </si>
  <si>
    <t>Consumption rate for mortar</t>
  </si>
  <si>
    <t>kg per block</t>
  </si>
  <si>
    <t>Quantity of mortar:</t>
  </si>
  <si>
    <t>The calculation of the quantity of light weight blocks</t>
  </si>
  <si>
    <t>The measurements of light weight block</t>
  </si>
  <si>
    <t xml:space="preserve">The area of wall: </t>
  </si>
  <si>
    <t xml:space="preserve">Area of openings: </t>
  </si>
  <si>
    <t>Length of foundation:</t>
  </si>
  <si>
    <t>Height of foundation:</t>
  </si>
  <si>
    <t>Consumption rate for blocks</t>
  </si>
  <si>
    <r>
      <t>pcs/m</t>
    </r>
    <r>
      <rPr>
        <sz val="11"/>
        <color theme="1"/>
        <rFont val="Calibri"/>
        <family val="2"/>
        <charset val="186"/>
      </rPr>
      <t>²</t>
    </r>
  </si>
  <si>
    <t xml:space="preserve">The amount of blocks to purchase: </t>
  </si>
  <si>
    <t>(the exact amount + 5%)</t>
  </si>
  <si>
    <t>The measurements of brick</t>
  </si>
  <si>
    <t>linear meter</t>
  </si>
  <si>
    <t xml:space="preserve">linear meter </t>
  </si>
  <si>
    <t>The consumption rate for bricks</t>
  </si>
  <si>
    <t>The quantity of bricks</t>
  </si>
  <si>
    <t xml:space="preserve">The quantity of bricks to purchase: </t>
  </si>
  <si>
    <t>kg per brick</t>
  </si>
  <si>
    <t>Calculation for amount of ceramic bricks</t>
  </si>
  <si>
    <t>Quantity of blocks:</t>
  </si>
  <si>
    <t xml:space="preserve">The amount of blocks o purchase: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</si>
</sst>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64" fontId="2" fillId="0" borderId="0" xfId="0" applyNumberFormat="1" applyFont="1"/>
    <xf numFmtId="1" fontId="0" fillId="0" borderId="0" xfId="0" applyNumberFormat="1"/>
    <xf numFmtId="1" fontId="2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1" fontId="4" fillId="0" borderId="0" xfId="0" applyNumberFormat="1" applyFont="1"/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wrapText="1"/>
    </xf>
    <xf numFmtId="1" fontId="1" fillId="0" borderId="3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Border="1"/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top"/>
    </xf>
    <xf numFmtId="0" fontId="0" fillId="0" borderId="3" xfId="0" applyBorder="1" applyAlignment="1">
      <alignment vertical="top" wrapText="1"/>
    </xf>
    <xf numFmtId="0" fontId="5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zoomScale="90" zoomScaleNormal="90" workbookViewId="0">
      <selection activeCell="H10" sqref="H10"/>
    </sheetView>
  </sheetViews>
  <sheetFormatPr defaultRowHeight="15" x14ac:dyDescent="0.25"/>
  <cols>
    <col min="1" max="1" width="4.625" customWidth="1"/>
    <col min="2" max="2" width="40.375" customWidth="1"/>
    <col min="3" max="3" width="20.25" customWidth="1"/>
    <col min="4" max="5" width="8.625" customWidth="1"/>
    <col min="6" max="6" width="4.625" customWidth="1"/>
  </cols>
  <sheetData>
    <row r="3" spans="1:6" ht="15.75" x14ac:dyDescent="0.25">
      <c r="A3" s="35" t="s">
        <v>11</v>
      </c>
      <c r="B3" s="35"/>
      <c r="C3" s="35"/>
      <c r="D3" s="35"/>
      <c r="E3" s="35"/>
      <c r="F3" s="35"/>
    </row>
    <row r="5" spans="1:6" ht="107.25" customHeight="1" x14ac:dyDescent="0.25">
      <c r="A5" s="13" t="s">
        <v>4</v>
      </c>
      <c r="B5" s="13" t="s">
        <v>6</v>
      </c>
      <c r="C5" s="13" t="s">
        <v>5</v>
      </c>
      <c r="D5" s="13" t="s">
        <v>7</v>
      </c>
      <c r="E5" s="13" t="s">
        <v>8</v>
      </c>
      <c r="F5" s="13" t="s">
        <v>9</v>
      </c>
    </row>
    <row r="6" spans="1:6" x14ac:dyDescent="0.25">
      <c r="A6" s="14">
        <v>5</v>
      </c>
      <c r="B6" s="15" t="s">
        <v>12</v>
      </c>
      <c r="C6" s="16"/>
      <c r="D6" s="17"/>
      <c r="E6" s="20">
        <f>+'Concrete block'!C26</f>
        <v>724.80890688259103</v>
      </c>
      <c r="F6" s="18" t="s">
        <v>10</v>
      </c>
    </row>
    <row r="7" spans="1:6" ht="45" customHeight="1" x14ac:dyDescent="0.25">
      <c r="A7" s="14">
        <v>6</v>
      </c>
      <c r="B7" s="19" t="s">
        <v>18</v>
      </c>
      <c r="C7" s="16" t="s">
        <v>15</v>
      </c>
      <c r="D7" s="17">
        <f>+'Concrete block'!C19</f>
        <v>517.72064777327932</v>
      </c>
      <c r="E7" s="20">
        <f>+'Concrete block'!C20</f>
        <v>533.25226720647777</v>
      </c>
      <c r="F7" s="18" t="s">
        <v>34</v>
      </c>
    </row>
    <row r="8" spans="1:6" x14ac:dyDescent="0.25">
      <c r="A8" s="14"/>
      <c r="B8" s="15" t="s">
        <v>13</v>
      </c>
      <c r="C8" s="16"/>
      <c r="D8" s="17"/>
      <c r="E8" s="20">
        <f>+'Lightweight block'!C24</f>
        <v>162.93600000000004</v>
      </c>
      <c r="F8" s="18" t="s">
        <v>10</v>
      </c>
    </row>
    <row r="9" spans="1:6" ht="61.5" customHeight="1" x14ac:dyDescent="0.25">
      <c r="A9" s="14"/>
      <c r="B9" s="34" t="s">
        <v>19</v>
      </c>
      <c r="C9" s="16" t="s">
        <v>16</v>
      </c>
      <c r="D9" s="17">
        <f>+'Lightweight block'!C17</f>
        <v>90.52000000000001</v>
      </c>
      <c r="E9" s="20">
        <f>+'Lightweight block'!C18</f>
        <v>95.046000000000021</v>
      </c>
      <c r="F9" s="18" t="s">
        <v>34</v>
      </c>
    </row>
    <row r="10" spans="1:6" x14ac:dyDescent="0.25">
      <c r="A10" s="29"/>
      <c r="B10" s="15" t="s">
        <v>14</v>
      </c>
      <c r="C10" s="30"/>
      <c r="D10" s="16"/>
      <c r="E10" s="20">
        <f>+Brick!C24</f>
        <v>923.64999999999986</v>
      </c>
      <c r="F10" s="31" t="s">
        <v>10</v>
      </c>
    </row>
    <row r="11" spans="1:6" ht="75" x14ac:dyDescent="0.25">
      <c r="A11" s="32"/>
      <c r="B11" s="24" t="s">
        <v>20</v>
      </c>
      <c r="C11" s="25" t="s">
        <v>17</v>
      </c>
      <c r="D11" s="26">
        <f>+Brick!C17</f>
        <v>1154.5624999999998</v>
      </c>
      <c r="E11" s="27">
        <f>+Brick!C18</f>
        <v>1189.1993749999997</v>
      </c>
      <c r="F11" s="28" t="s">
        <v>34</v>
      </c>
    </row>
    <row r="12" spans="1:6" x14ac:dyDescent="0.25">
      <c r="E12" s="8"/>
    </row>
    <row r="13" spans="1:6" x14ac:dyDescent="0.25">
      <c r="E13" s="8"/>
    </row>
    <row r="22" spans="8:8" x14ac:dyDescent="0.25">
      <c r="H22" s="33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6"/>
  <sheetViews>
    <sheetView topLeftCell="A2" workbookViewId="0">
      <selection activeCell="F26" sqref="F26"/>
    </sheetView>
  </sheetViews>
  <sheetFormatPr defaultRowHeight="15" x14ac:dyDescent="0.25"/>
  <cols>
    <col min="2" max="2" width="17.625" customWidth="1"/>
    <col min="4" max="4" width="10" customWidth="1"/>
  </cols>
  <sheetData>
    <row r="5" spans="1:8" x14ac:dyDescent="0.25">
      <c r="B5" s="21" t="s">
        <v>38</v>
      </c>
    </row>
    <row r="6" spans="1:8" x14ac:dyDescent="0.25">
      <c r="E6" s="3" t="s">
        <v>22</v>
      </c>
      <c r="F6" s="3" t="s">
        <v>23</v>
      </c>
      <c r="G6" s="3" t="s">
        <v>24</v>
      </c>
    </row>
    <row r="7" spans="1:8" x14ac:dyDescent="0.25">
      <c r="B7" s="6" t="s">
        <v>21</v>
      </c>
      <c r="E7" s="3">
        <v>0.39</v>
      </c>
      <c r="F7" s="3">
        <v>0.14000000000000001</v>
      </c>
      <c r="G7" s="3">
        <v>0.19</v>
      </c>
      <c r="H7" t="s">
        <v>2</v>
      </c>
    </row>
    <row r="9" spans="1:8" x14ac:dyDescent="0.25">
      <c r="A9" t="s">
        <v>25</v>
      </c>
      <c r="B9" s="1"/>
      <c r="C9" s="2">
        <f>5.54*2+5.26*2</f>
        <v>21.6</v>
      </c>
      <c r="D9" s="3" t="s">
        <v>54</v>
      </c>
    </row>
    <row r="10" spans="1:8" x14ac:dyDescent="0.25">
      <c r="A10" t="s">
        <v>26</v>
      </c>
      <c r="B10" s="1"/>
      <c r="C10" s="2">
        <f>5.26+5.12</f>
        <v>10.379999999999999</v>
      </c>
      <c r="D10" s="3" t="s">
        <v>54</v>
      </c>
    </row>
    <row r="11" spans="1:8" x14ac:dyDescent="0.25">
      <c r="A11" t="s">
        <v>27</v>
      </c>
      <c r="B11" s="1"/>
      <c r="C11" s="2">
        <v>1.415</v>
      </c>
      <c r="D11" s="3" t="s">
        <v>2</v>
      </c>
    </row>
    <row r="12" spans="1:8" x14ac:dyDescent="0.25">
      <c r="B12" s="1"/>
      <c r="D12" s="3"/>
    </row>
    <row r="13" spans="1:8" x14ac:dyDescent="0.25">
      <c r="A13" t="s">
        <v>28</v>
      </c>
      <c r="B13" s="1"/>
      <c r="C13" s="4">
        <f>+(C10+C9)*C11</f>
        <v>45.2517</v>
      </c>
      <c r="D13" s="3" t="s">
        <v>0</v>
      </c>
    </row>
    <row r="14" spans="1:8" x14ac:dyDescent="0.25">
      <c r="A14" t="s">
        <v>29</v>
      </c>
      <c r="B14" s="1"/>
      <c r="C14" s="5">
        <f>0.81*1.415*4</f>
        <v>4.5846</v>
      </c>
      <c r="D14" s="3" t="s">
        <v>0</v>
      </c>
      <c r="E14" t="s">
        <v>33</v>
      </c>
    </row>
    <row r="15" spans="1:8" x14ac:dyDescent="0.25">
      <c r="A15" t="s">
        <v>30</v>
      </c>
      <c r="B15" s="1"/>
      <c r="C15" s="4">
        <f>0.96*0.6*4</f>
        <v>2.3039999999999998</v>
      </c>
      <c r="D15" s="3" t="s">
        <v>0</v>
      </c>
      <c r="E15" t="s">
        <v>33</v>
      </c>
    </row>
    <row r="16" spans="1:8" x14ac:dyDescent="0.25">
      <c r="B16" s="1" t="s">
        <v>31</v>
      </c>
      <c r="C16" s="4">
        <f>+C13-C14-C15</f>
        <v>38.363099999999996</v>
      </c>
      <c r="D16" s="3" t="s">
        <v>0</v>
      </c>
    </row>
    <row r="18" spans="1:5" x14ac:dyDescent="0.25">
      <c r="A18" t="s">
        <v>32</v>
      </c>
      <c r="B18" s="1"/>
      <c r="C18" s="7">
        <f>+E7*G7</f>
        <v>7.4099999999999999E-2</v>
      </c>
      <c r="D18" s="3" t="s">
        <v>0</v>
      </c>
    </row>
    <row r="19" spans="1:5" x14ac:dyDescent="0.25">
      <c r="A19" t="s">
        <v>60</v>
      </c>
      <c r="B19" s="1"/>
      <c r="C19" s="9">
        <f>+C16/C18</f>
        <v>517.72064777327932</v>
      </c>
      <c r="D19" s="3" t="s">
        <v>34</v>
      </c>
      <c r="E19" t="s">
        <v>35</v>
      </c>
    </row>
    <row r="20" spans="1:5" x14ac:dyDescent="0.25">
      <c r="A20" t="s">
        <v>61</v>
      </c>
      <c r="B20" s="1"/>
      <c r="C20" s="11">
        <f>+C19*1.03</f>
        <v>533.25226720647777</v>
      </c>
      <c r="D20" s="3" t="s">
        <v>3</v>
      </c>
      <c r="E20" t="s">
        <v>36</v>
      </c>
    </row>
    <row r="23" spans="1:5" x14ac:dyDescent="0.25">
      <c r="B23" s="22" t="s">
        <v>37</v>
      </c>
    </row>
    <row r="25" spans="1:5" x14ac:dyDescent="0.25">
      <c r="A25" s="6" t="s">
        <v>39</v>
      </c>
      <c r="C25" s="2">
        <v>1.4</v>
      </c>
      <c r="D25" t="s">
        <v>40</v>
      </c>
    </row>
    <row r="26" spans="1:5" x14ac:dyDescent="0.25">
      <c r="A26" t="s">
        <v>41</v>
      </c>
      <c r="B26" s="1"/>
      <c r="C26" s="12">
        <f>+C25*C19</f>
        <v>724.80890688259103</v>
      </c>
      <c r="D26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4"/>
  <sheetViews>
    <sheetView tabSelected="1" workbookViewId="0">
      <selection activeCell="B20" sqref="B20"/>
    </sheetView>
  </sheetViews>
  <sheetFormatPr defaultRowHeight="15" x14ac:dyDescent="0.25"/>
  <cols>
    <col min="2" max="2" width="18.125" customWidth="1"/>
    <col min="4" max="4" width="13" customWidth="1"/>
  </cols>
  <sheetData>
    <row r="5" spans="1:8" x14ac:dyDescent="0.25">
      <c r="B5" s="21" t="s">
        <v>42</v>
      </c>
    </row>
    <row r="6" spans="1:8" x14ac:dyDescent="0.25">
      <c r="E6" s="3" t="s">
        <v>22</v>
      </c>
      <c r="F6" s="3" t="s">
        <v>23</v>
      </c>
      <c r="G6" s="3" t="s">
        <v>24</v>
      </c>
    </row>
    <row r="7" spans="1:8" x14ac:dyDescent="0.25">
      <c r="B7" s="6" t="s">
        <v>43</v>
      </c>
      <c r="E7" s="3">
        <v>0.49</v>
      </c>
      <c r="F7" s="3">
        <v>0.15</v>
      </c>
      <c r="G7" s="3">
        <v>0.185</v>
      </c>
      <c r="H7" t="s">
        <v>2</v>
      </c>
    </row>
    <row r="9" spans="1:8" x14ac:dyDescent="0.25">
      <c r="A9" t="s">
        <v>46</v>
      </c>
      <c r="B9" s="1"/>
      <c r="C9" s="2">
        <f>5.86*4</f>
        <v>23.44</v>
      </c>
      <c r="D9" s="3" t="s">
        <v>1</v>
      </c>
    </row>
    <row r="10" spans="1:8" x14ac:dyDescent="0.25">
      <c r="A10" t="s">
        <v>47</v>
      </c>
      <c r="B10" s="1"/>
      <c r="C10" s="2">
        <v>0.4</v>
      </c>
      <c r="D10" s="3" t="s">
        <v>2</v>
      </c>
    </row>
    <row r="11" spans="1:8" x14ac:dyDescent="0.25">
      <c r="B11" s="1"/>
      <c r="D11" s="3"/>
    </row>
    <row r="12" spans="1:8" x14ac:dyDescent="0.25">
      <c r="A12" t="s">
        <v>44</v>
      </c>
      <c r="B12" s="1"/>
      <c r="C12" s="4">
        <f>+C10*C9</f>
        <v>9.3760000000000012</v>
      </c>
      <c r="D12" s="3" t="s">
        <v>0</v>
      </c>
    </row>
    <row r="13" spans="1:8" x14ac:dyDescent="0.25">
      <c r="A13" t="s">
        <v>45</v>
      </c>
      <c r="B13" s="1"/>
      <c r="C13" s="4">
        <f>0.81*0.4</f>
        <v>0.32400000000000007</v>
      </c>
      <c r="D13" s="3" t="s">
        <v>0</v>
      </c>
      <c r="E13" t="s">
        <v>33</v>
      </c>
    </row>
    <row r="14" spans="1:8" x14ac:dyDescent="0.25">
      <c r="B14" s="1" t="s">
        <v>31</v>
      </c>
      <c r="C14" s="4">
        <f>+C12-C13</f>
        <v>9.0520000000000014</v>
      </c>
      <c r="D14" s="3" t="s">
        <v>0</v>
      </c>
    </row>
    <row r="16" spans="1:8" x14ac:dyDescent="0.25">
      <c r="A16" t="s">
        <v>48</v>
      </c>
      <c r="B16" s="1"/>
      <c r="C16" s="10">
        <v>10</v>
      </c>
      <c r="D16" s="3" t="s">
        <v>49</v>
      </c>
    </row>
    <row r="17" spans="1:5" x14ac:dyDescent="0.25">
      <c r="A17" t="s">
        <v>60</v>
      </c>
      <c r="B17" s="1"/>
      <c r="C17" s="9">
        <f>+C16*C14</f>
        <v>90.52000000000001</v>
      </c>
      <c r="D17" s="3" t="s">
        <v>34</v>
      </c>
      <c r="E17" t="s">
        <v>35</v>
      </c>
    </row>
    <row r="18" spans="1:5" x14ac:dyDescent="0.25">
      <c r="A18" t="s">
        <v>50</v>
      </c>
      <c r="B18" s="1"/>
      <c r="C18" s="12">
        <f>+C17*1.05</f>
        <v>95.046000000000021</v>
      </c>
      <c r="D18" s="3" t="s">
        <v>34</v>
      </c>
      <c r="E18" t="s">
        <v>51</v>
      </c>
    </row>
    <row r="21" spans="1:5" x14ac:dyDescent="0.25">
      <c r="B21" s="22" t="s">
        <v>37</v>
      </c>
    </row>
    <row r="23" spans="1:5" x14ac:dyDescent="0.25">
      <c r="A23" s="6" t="s">
        <v>39</v>
      </c>
      <c r="C23" s="2">
        <v>1.8</v>
      </c>
      <c r="D23" t="s">
        <v>40</v>
      </c>
    </row>
    <row r="24" spans="1:5" x14ac:dyDescent="0.25">
      <c r="A24" t="s">
        <v>41</v>
      </c>
      <c r="C24" s="12">
        <f>+C23*C17</f>
        <v>162.93600000000004</v>
      </c>
      <c r="D24" t="s">
        <v>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24"/>
  <sheetViews>
    <sheetView topLeftCell="A3" workbookViewId="0">
      <selection activeCell="G14" sqref="G14"/>
    </sheetView>
  </sheetViews>
  <sheetFormatPr defaultRowHeight="15" x14ac:dyDescent="0.25"/>
  <cols>
    <col min="2" max="2" width="19.25" customWidth="1"/>
    <col min="11" max="11" width="7.625" customWidth="1"/>
    <col min="12" max="12" width="6.875" customWidth="1"/>
  </cols>
  <sheetData>
    <row r="5" spans="1:18" x14ac:dyDescent="0.25">
      <c r="B5" s="21" t="s">
        <v>59</v>
      </c>
    </row>
    <row r="6" spans="1:18" x14ac:dyDescent="0.25">
      <c r="E6" s="3" t="s">
        <v>22</v>
      </c>
      <c r="F6" s="3" t="s">
        <v>23</v>
      </c>
      <c r="G6" s="3" t="s">
        <v>24</v>
      </c>
    </row>
    <row r="7" spans="1:18" x14ac:dyDescent="0.25">
      <c r="B7" s="6" t="s">
        <v>52</v>
      </c>
      <c r="E7" s="3">
        <v>0.25</v>
      </c>
      <c r="F7" s="3">
        <v>8.5000000000000006E-2</v>
      </c>
      <c r="G7" s="3">
        <v>6.5000000000000002E-2</v>
      </c>
      <c r="H7" t="s">
        <v>2</v>
      </c>
      <c r="K7" s="23"/>
      <c r="L7" s="23"/>
      <c r="M7" s="23"/>
      <c r="N7" s="23"/>
      <c r="O7" s="23"/>
      <c r="P7" s="23"/>
      <c r="Q7" s="23"/>
      <c r="R7" s="23"/>
    </row>
    <row r="8" spans="1:18" x14ac:dyDescent="0.25">
      <c r="K8" s="23"/>
      <c r="L8" s="23"/>
      <c r="M8" s="23"/>
      <c r="N8" s="23"/>
      <c r="O8" s="23"/>
      <c r="P8" s="23"/>
      <c r="Q8" s="23"/>
      <c r="R8" s="23"/>
    </row>
    <row r="9" spans="1:18" x14ac:dyDescent="0.25">
      <c r="A9" t="s">
        <v>25</v>
      </c>
      <c r="B9" s="1"/>
      <c r="C9" s="2">
        <f>5.89*4</f>
        <v>23.56</v>
      </c>
      <c r="D9" s="3" t="s">
        <v>53</v>
      </c>
      <c r="K9" s="23"/>
      <c r="L9" s="23"/>
      <c r="M9" s="23"/>
      <c r="N9" s="23"/>
      <c r="O9" s="23"/>
      <c r="P9" s="23"/>
      <c r="Q9" s="23"/>
      <c r="R9" s="23"/>
    </row>
    <row r="10" spans="1:18" x14ac:dyDescent="0.25">
      <c r="A10" t="s">
        <v>27</v>
      </c>
      <c r="B10" s="1"/>
      <c r="C10" s="2">
        <v>1.0149999999999999</v>
      </c>
      <c r="D10" s="3" t="s">
        <v>2</v>
      </c>
      <c r="K10" s="23"/>
      <c r="L10" s="23"/>
      <c r="M10" s="23"/>
      <c r="N10" s="23"/>
      <c r="O10" s="23"/>
      <c r="P10" s="23"/>
      <c r="Q10" s="23"/>
      <c r="R10" s="23"/>
    </row>
    <row r="11" spans="1:18" x14ac:dyDescent="0.25">
      <c r="B11" s="1"/>
      <c r="D11" s="3"/>
      <c r="K11" s="23"/>
      <c r="L11" s="23"/>
      <c r="M11" s="23"/>
      <c r="N11" s="23"/>
      <c r="O11" s="23"/>
      <c r="P11" s="23"/>
      <c r="Q11" s="23"/>
      <c r="R11" s="23"/>
    </row>
    <row r="12" spans="1:18" x14ac:dyDescent="0.25">
      <c r="A12" t="s">
        <v>28</v>
      </c>
      <c r="B12" s="1"/>
      <c r="C12" s="4">
        <f>+C10*C9</f>
        <v>23.913399999999996</v>
      </c>
      <c r="D12" s="3" t="s">
        <v>0</v>
      </c>
      <c r="K12" s="23"/>
      <c r="L12" s="23"/>
      <c r="M12" s="23"/>
      <c r="N12" s="23"/>
      <c r="O12" s="23"/>
      <c r="P12" s="23"/>
      <c r="Q12" s="23"/>
      <c r="R12" s="23"/>
    </row>
    <row r="13" spans="1:18" x14ac:dyDescent="0.25">
      <c r="A13" t="s">
        <v>30</v>
      </c>
      <c r="C13" s="4">
        <f>0.81*1.015</f>
        <v>0.82214999999999994</v>
      </c>
      <c r="D13" s="3" t="s">
        <v>0</v>
      </c>
      <c r="E13" t="s">
        <v>33</v>
      </c>
    </row>
    <row r="14" spans="1:18" x14ac:dyDescent="0.25">
      <c r="A14" t="s">
        <v>31</v>
      </c>
      <c r="B14" s="1"/>
      <c r="C14" s="4">
        <f>+C12-C13</f>
        <v>23.091249999999995</v>
      </c>
      <c r="D14" s="3" t="s">
        <v>0</v>
      </c>
    </row>
    <row r="16" spans="1:18" x14ac:dyDescent="0.25">
      <c r="A16" t="s">
        <v>55</v>
      </c>
      <c r="B16" s="1"/>
      <c r="C16" s="10">
        <v>50</v>
      </c>
      <c r="D16" s="3" t="s">
        <v>49</v>
      </c>
    </row>
    <row r="17" spans="1:5" x14ac:dyDescent="0.25">
      <c r="A17" t="s">
        <v>56</v>
      </c>
      <c r="B17" s="1"/>
      <c r="C17" s="9">
        <f>+C16*C14</f>
        <v>1154.5624999999998</v>
      </c>
      <c r="D17" s="3" t="s">
        <v>34</v>
      </c>
      <c r="E17" t="s">
        <v>35</v>
      </c>
    </row>
    <row r="18" spans="1:5" x14ac:dyDescent="0.25">
      <c r="A18" t="s">
        <v>57</v>
      </c>
      <c r="B18" s="1"/>
      <c r="C18" s="12">
        <f>+C17*1.03</f>
        <v>1189.1993749999997</v>
      </c>
      <c r="D18" s="3" t="s">
        <v>34</v>
      </c>
      <c r="E18" t="s">
        <v>36</v>
      </c>
    </row>
    <row r="21" spans="1:5" x14ac:dyDescent="0.25">
      <c r="B21" s="22" t="s">
        <v>37</v>
      </c>
    </row>
    <row r="23" spans="1:5" x14ac:dyDescent="0.25">
      <c r="A23" s="6" t="s">
        <v>39</v>
      </c>
      <c r="C23" s="2">
        <v>0.8</v>
      </c>
      <c r="D23" t="s">
        <v>58</v>
      </c>
    </row>
    <row r="24" spans="1:5" x14ac:dyDescent="0.25">
      <c r="A24" t="s">
        <v>41</v>
      </c>
      <c r="C24" s="12">
        <f>+C23*C17</f>
        <v>923.64999999999986</v>
      </c>
      <c r="D24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Summary</vt:lpstr>
      <vt:lpstr>Concrete block</vt:lpstr>
      <vt:lpstr>Lightweight block</vt:lpstr>
      <vt:lpstr>Brick</vt:lpstr>
    </vt:vector>
  </TitlesOfParts>
  <Company>Kuressaare Ametikool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Meisterson</dc:creator>
  <cp:lastModifiedBy>Sirje Ellermaa</cp:lastModifiedBy>
  <cp:lastPrinted>2016-10-28T07:54:42Z</cp:lastPrinted>
  <dcterms:created xsi:type="dcterms:W3CDTF">2016-10-26T12:37:59Z</dcterms:created>
  <dcterms:modified xsi:type="dcterms:W3CDTF">2016-10-29T11:41:23Z</dcterms:modified>
</cp:coreProperties>
</file>